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B33C73E_A43A_4569_8E25_32ED1A420C75_.wvu.Cols" localSheetId="0" hidden="1">'f2'!$M:$P</definedName>
    <definedName name="Z_0B33C73E_A43A_4569_8E25_32ED1A420C75_.wvu.Cols" localSheetId="1" hidden="1">'f2 (2)'!$M:$P</definedName>
    <definedName name="Z_0B33C73E_A43A_4569_8E25_32ED1A420C75_.wvu.Cols" localSheetId="2" hidden="1">'f2 (3)'!$M:$P</definedName>
    <definedName name="Z_0B33C73E_A43A_4569_8E25_32ED1A420C75_.wvu.PrintTitles" localSheetId="0" hidden="1">'f2'!$19:$25</definedName>
    <definedName name="Z_0B33C73E_A43A_4569_8E25_32ED1A420C75_.wvu.PrintTitles" localSheetId="1" hidden="1">'f2 (2)'!$19:$25</definedName>
    <definedName name="Z_0B33C73E_A43A_4569_8E25_32ED1A420C75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<sst xmlns="http://schemas.openxmlformats.org/spreadsheetml/2006/main" count="1041" uniqueCount="191">
  <si>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</si>
  <si>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</si>
  <si>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</si>
  <si>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</si>
  <si>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</si>
  <si>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</si>
  <si>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</si>
  <si>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</si>
  <si>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</si>
  <si>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</si>
  <si>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</si>
  <si>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</si>
  <si>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</si>
  <si>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</si>
  <si>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</si>
  <si>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</si>
  <si>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</si>
  <si>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</si>
  <si>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</si>
  <si>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</si>
  <si>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</si>
  <si>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</si>
  <si>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</si>
  <si>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</si>
  <si>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</si>
  <si>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</si>
  <si>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</si>
  <si>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</si>
  <si>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</si>
  <si>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</si>
  <si>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</si>
  <si>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</si>
  <si>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</si>
  <si>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</si>
  <si>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</si>
  <si>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</si>
  <si>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</si>
  <si>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</si>
  <si>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</si>
  <si>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</si>
  <si>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</si>
  <si>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</si>
  <si>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</si>
  <si>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</si>
  <si>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</si>
  <si>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</si>
  <si>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</si>
  <si>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</si>
  <si>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</si>
  <si>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</si>
  <si>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</si>
  <si>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</si>
  <si>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</si>
  <si>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</si>
  <si>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</si>
  <si>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</si>
  <si>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</si>
  <si>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</si>
  <si>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</si>
  <si>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</si>
  <si>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</si>
  <si>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</si>
  <si>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</si>
  <si>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</si>
  <si>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</si>
  <si>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</si>
  <si>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</si>
  <si>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</si>
  <si>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</si>
  <si>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</si>
  <si>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</si>
  <si>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</si>
  <si>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</si>
  <si>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</si>
  <si>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</si>
  <si>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</si>
  <si>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</si>
  <si>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</si>
  <si>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</si>
  <si>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</si>
  <si>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</si>
  <si>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</si>
  <si>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</si>
  <si>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</si>
  <si>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</si>
  <si>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</si>
  <si>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</si>
  <si>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</si>
  <si>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</si>
  <si>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</si>
  <si>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</si>
  <si>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</si>
  <si>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</si>
  <si>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</si>
  <si>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</si>
  <si>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</si>
  <si>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</si>
  <si>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</si>
  <si>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</si>
  <si>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</si>
  <si>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</si>
  <si>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</si>
  <si>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</si>
  <si>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</si>
  <si>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</si>
  <si>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</si>
  <si>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</si>
  <si>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</si>
  <si>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</si>
  <si>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</si>
  <si>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</si>
  <si>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</si>
  <si>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</si>
  <si>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</si>
  <si>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</si>
  <si>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</si>
  <si>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</si>
  <si>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</si>
  <si>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</si>
  <si>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</si>
  <si>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</si>
  <si>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</si>
  <si>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</si>
  <si>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</si>
  <si>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</si>
  <si>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</si>
  <si>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</si>
  <si>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</si>
  <si>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</si>
  <si>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</si>
  <si>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</si>
  <si>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</si>
  <si>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</si>
  <si>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</si>
  <si>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</si>
  <si>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</si>
  <si>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</si>
  <si>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</si>
  <si>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</si>
  <si>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</si>
  <si>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</si>
  <si>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</si>
  <si>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</si>
  <si>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</si>
  <si>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</si>
  <si>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</si>
  <si>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</si>
  <si>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</si>
  <si>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</si>
  <si>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</si>
  <si>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</si>
  <si>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</si>
  <si>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</si>
  <si>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</si>
  <si>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</si>
  <si>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</si>
  <si>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</si>
  <si>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</si>
  <si>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</si>
  <si>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</si>
  <si>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</si>
  <si>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</si>
  <si>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</si>
  <si>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</si>
  <si>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</si>
  <si>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</si>
  <si>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</si>
  <si>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</si>
  <si>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</si>
  <si>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</si>
  <si>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</si>
  <si>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</si>
  <si>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</si>
  <si>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</si>
  <si>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</si>
  <si>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</si>
  <si>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</si>
  <si>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</si>
  <si>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</si>
  <si>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</si>
  <si>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</si>
  <si>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</si>
  <si>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Kauno Žaliakalnio progimnazija </t>
  </si>
  <si>
    <t>2013 M.GRUODŽIO 31 D.</t>
  </si>
  <si>
    <t>metinė</t>
  </si>
  <si>
    <t>Direktorius</t>
  </si>
  <si>
    <t>Ričardas Janauskas</t>
  </si>
  <si>
    <t>Vyr. buhalterė</t>
  </si>
  <si>
    <t>Aušra Gedžiūnienė</t>
  </si>
  <si>
    <t>2014.01.06    Nr. ____5_____</t>
  </si>
  <si>
    <t>Investicijų programa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</si>
</sst>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vertAlign val="superscript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1" xfId="48" applyNumberFormat="1" applyFont="1" applyFill="1" applyBorder="1" applyAlignment="1">
      <alignment horizontal="right" vertical="center" wrapText="1"/>
      <protection/>
    </xf>
    <xf numFmtId="172" fontId="6" fillId="24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2" fillId="0" borderId="0" xfId="48" applyFont="1" applyAlignment="1">
      <alignment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24" borderId="18" xfId="48" applyNumberFormat="1" applyFont="1" applyFill="1" applyBorder="1" applyAlignment="1">
      <alignment horizontal="right" vertical="center" wrapText="1"/>
      <protection/>
    </xf>
    <xf numFmtId="2" fontId="6" fillId="24" borderId="16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/>
      <protection/>
    </xf>
    <xf numFmtId="2" fontId="6" fillId="24" borderId="13" xfId="48" applyNumberFormat="1" applyFont="1" applyFill="1" applyBorder="1" applyAlignment="1">
      <alignment horizontal="right" vertical="center"/>
      <protection/>
    </xf>
    <xf numFmtId="2" fontId="6" fillId="24" borderId="10" xfId="48" applyNumberFormat="1" applyFont="1" applyFill="1" applyBorder="1" applyAlignment="1">
      <alignment horizontal="right" vertical="center"/>
      <protection/>
    </xf>
    <xf numFmtId="2" fontId="6" fillId="0" borderId="0" xfId="48" applyNumberFormat="1" applyFont="1" applyBorder="1">
      <alignment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4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42" fillId="0" borderId="11" xfId="48" applyFont="1" applyBorder="1" applyAlignment="1">
      <alignment horizontal="left" vertical="center"/>
      <protection/>
    </xf>
    <xf numFmtId="0" fontId="43" fillId="0" borderId="11" xfId="48" applyFont="1" applyBorder="1" applyAlignment="1">
      <alignment horizontal="left" vertical="top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24" borderId="22" xfId="48" applyNumberFormat="1" applyFont="1" applyFill="1" applyBorder="1" applyAlignment="1">
      <alignment horizontal="right" vertical="center" wrapText="1"/>
      <protection/>
    </xf>
    <xf numFmtId="2" fontId="6" fillId="24" borderId="24" xfId="48" applyNumberFormat="1" applyFont="1" applyFill="1" applyBorder="1" applyAlignment="1">
      <alignment horizontal="right" vertical="center" wrapText="1"/>
      <protection/>
    </xf>
    <xf numFmtId="2" fontId="6" fillId="24" borderId="12" xfId="48" applyNumberFormat="1" applyFont="1" applyFill="1" applyBorder="1" applyAlignment="1">
      <alignment horizontal="right" vertical="center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5" t="s">
        <v>166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79" t="s">
        <v>3</v>
      </c>
      <c r="H27" s="247" t="s">
        <v>143</v>
      </c>
      <c r="I27" s="249" t="s">
        <v>147</v>
      </c>
      <c r="J27" s="250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7"/>
      <c r="B28" s="278"/>
      <c r="C28" s="278"/>
      <c r="D28" s="278"/>
      <c r="E28" s="278"/>
      <c r="F28" s="278"/>
      <c r="G28" s="246"/>
      <c r="H28" s="248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5" t="s">
        <v>166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79" t="s">
        <v>3</v>
      </c>
      <c r="H27" s="247" t="s">
        <v>143</v>
      </c>
      <c r="I27" s="249" t="s">
        <v>147</v>
      </c>
      <c r="J27" s="250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7"/>
      <c r="B28" s="278"/>
      <c r="C28" s="278"/>
      <c r="D28" s="278"/>
      <c r="E28" s="278"/>
      <c r="F28" s="278"/>
      <c r="G28" s="246"/>
      <c r="H28" s="248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75">
      <selection activeCell="R190" sqref="R19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181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 customHeight="1">
      <c r="A6" s="3"/>
      <c r="B6" s="3"/>
      <c r="C6" s="3"/>
      <c r="D6" s="3"/>
      <c r="E6" s="3"/>
      <c r="F6" s="14"/>
      <c r="G6" s="313" t="s">
        <v>182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183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8" t="s">
        <v>184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8" t="s">
        <v>189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5" t="s">
        <v>166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4" t="s">
        <v>190</v>
      </c>
      <c r="F17" s="324"/>
      <c r="G17" s="324"/>
      <c r="H17" s="324"/>
      <c r="I17" s="324"/>
      <c r="J17" s="324"/>
      <c r="K17" s="324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 t="s">
        <v>177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3"/>
      <c r="E22" s="323"/>
      <c r="F22" s="323"/>
      <c r="G22" s="323"/>
      <c r="H22" s="323"/>
      <c r="I22" s="323"/>
      <c r="J22" s="4"/>
      <c r="K22" s="177" t="s">
        <v>1</v>
      </c>
      <c r="L22" s="16">
        <v>190136970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2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79" t="s">
        <v>3</v>
      </c>
      <c r="H27" s="247" t="s">
        <v>143</v>
      </c>
      <c r="I27" s="249" t="s">
        <v>147</v>
      </c>
      <c r="J27" s="250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7"/>
      <c r="B28" s="278"/>
      <c r="C28" s="278"/>
      <c r="D28" s="278"/>
      <c r="E28" s="278"/>
      <c r="F28" s="278"/>
      <c r="G28" s="246"/>
      <c r="H28" s="248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SUM(I31+I41+I64+I85+I93+I109+I132+I148+I157)</f>
        <v>0</v>
      </c>
      <c r="J30" s="260">
        <f>SUM(J31+J41+J64+J85+J93+J109+J132+J148+J157)</f>
        <v>0</v>
      </c>
      <c r="K30" s="261">
        <f>SUM(K31+K41+K64+K85+K93+K109+K132+K148+K157)</f>
        <v>0</v>
      </c>
      <c r="L30" s="26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80">
        <f aca="true" t="shared" si="2" ref="I41:L43">I42</f>
        <v>0</v>
      </c>
      <c r="J41" s="281">
        <f t="shared" si="2"/>
        <v>0</v>
      </c>
      <c r="K41" s="280">
        <f t="shared" si="2"/>
        <v>0</v>
      </c>
      <c r="L41" s="280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0</v>
      </c>
      <c r="J42" s="251">
        <f t="shared" si="2"/>
        <v>0</v>
      </c>
      <c r="K42" s="253">
        <f t="shared" si="2"/>
        <v>0</v>
      </c>
      <c r="L42" s="251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0</v>
      </c>
      <c r="J43" s="251">
        <f t="shared" si="2"/>
        <v>0</v>
      </c>
      <c r="K43" s="259">
        <f t="shared" si="2"/>
        <v>0</v>
      </c>
      <c r="L43" s="259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82">
        <f>SUM(I45:I63)-I54</f>
        <v>0</v>
      </c>
      <c r="J44" s="283">
        <f>SUM(J45:J63)-J54</f>
        <v>0</v>
      </c>
      <c r="K44" s="283">
        <f>SUM(K45:K63)-K54</f>
        <v>0</v>
      </c>
      <c r="L44" s="284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66"/>
      <c r="J63" s="256"/>
      <c r="K63" s="256"/>
      <c r="L63" s="25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51">
        <f>SUM(I133+I138+I143)</f>
        <v>0</v>
      </c>
      <c r="J132" s="252">
        <f>SUM(J133+J138+J143)</f>
        <v>0</v>
      </c>
      <c r="K132" s="251">
        <f>SUM(K133+K138+K143)</f>
        <v>0</v>
      </c>
      <c r="L132" s="25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251">
        <f aca="true" t="shared" si="13" ref="I133:L134">I134</f>
        <v>0</v>
      </c>
      <c r="J133" s="252">
        <f t="shared" si="13"/>
        <v>0</v>
      </c>
      <c r="K133" s="251">
        <f t="shared" si="13"/>
        <v>0</v>
      </c>
      <c r="L133" s="25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251">
        <f t="shared" si="13"/>
        <v>0</v>
      </c>
      <c r="J134" s="252">
        <f t="shared" si="13"/>
        <v>0</v>
      </c>
      <c r="K134" s="251">
        <f t="shared" si="13"/>
        <v>0</v>
      </c>
      <c r="L134" s="25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251">
        <f>SUM(I136:I137)</f>
        <v>0</v>
      </c>
      <c r="J135" s="252">
        <f>SUM(J136:J137)</f>
        <v>0</v>
      </c>
      <c r="K135" s="251">
        <f>SUM(K136:K137)</f>
        <v>0</v>
      </c>
      <c r="L135" s="25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254"/>
      <c r="J136" s="254"/>
      <c r="K136" s="254"/>
      <c r="L136" s="25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255"/>
      <c r="J137" s="256"/>
      <c r="K137" s="256"/>
      <c r="L137" s="25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257">
        <f aca="true" t="shared" si="14" ref="I138:L139">I139</f>
        <v>0</v>
      </c>
      <c r="J138" s="258">
        <f t="shared" si="14"/>
        <v>0</v>
      </c>
      <c r="K138" s="257">
        <f t="shared" si="14"/>
        <v>0</v>
      </c>
      <c r="L138" s="25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251">
        <f>I140</f>
        <v>0</v>
      </c>
      <c r="J139" s="252">
        <f t="shared" si="14"/>
        <v>0</v>
      </c>
      <c r="K139" s="251">
        <f t="shared" si="14"/>
        <v>0</v>
      </c>
      <c r="L139" s="25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251">
        <f>SUM(I141:I142)</f>
        <v>0</v>
      </c>
      <c r="J140" s="252">
        <f>SUM(J141:J142)</f>
        <v>0</v>
      </c>
      <c r="K140" s="251">
        <f>SUM(K141:K142)</f>
        <v>0</v>
      </c>
      <c r="L140" s="25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255"/>
      <c r="J141" s="256"/>
      <c r="K141" s="256"/>
      <c r="L141" s="25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60">
        <f>SUM(I175+I226+I286)</f>
        <v>605000</v>
      </c>
      <c r="J174" s="267">
        <f>SUM(J175+J226+J286)</f>
        <v>605000</v>
      </c>
      <c r="K174" s="261">
        <f>SUM(K175+K226+K286)</f>
        <v>605000</v>
      </c>
      <c r="L174" s="260">
        <f>SUM(L175+L226+L286)</f>
        <v>605000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3">
        <f>SUM(I176+I197+I205+I216+I220)</f>
        <v>605000</v>
      </c>
      <c r="J175" s="268">
        <f>SUM(J176+J197+J205+J216+J220)</f>
        <v>605000</v>
      </c>
      <c r="K175" s="268">
        <f>SUM(K176+K197+K205+K216+K220)</f>
        <v>605000</v>
      </c>
      <c r="L175" s="268">
        <f>SUM(L176+L197+L205+L216+L220)</f>
        <v>605000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8">
        <f>SUM(I177+I180+I185+I189+I194)</f>
        <v>605000</v>
      </c>
      <c r="J176" s="252">
        <f>SUM(J177+J180+J185+J189+J194)</f>
        <v>605000</v>
      </c>
      <c r="K176" s="251">
        <f>SUM(K177+K180+K185+K189+K194)</f>
        <v>605000</v>
      </c>
      <c r="L176" s="253">
        <f>SUM(L177+L180+L185+L189+L194)</f>
        <v>605000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3">
        <f aca="true" t="shared" si="18" ref="I177:L178">I178</f>
        <v>0</v>
      </c>
      <c r="J177" s="269">
        <f t="shared" si="18"/>
        <v>0</v>
      </c>
      <c r="K177" s="270">
        <f t="shared" si="18"/>
        <v>0</v>
      </c>
      <c r="L177" s="26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68">
        <f t="shared" si="18"/>
        <v>0</v>
      </c>
      <c r="J178" s="253">
        <f t="shared" si="18"/>
        <v>0</v>
      </c>
      <c r="K178" s="253">
        <f t="shared" si="18"/>
        <v>0</v>
      </c>
      <c r="L178" s="25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71"/>
      <c r="J179" s="266"/>
      <c r="K179" s="266"/>
      <c r="L179" s="26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68">
        <f>I181</f>
        <v>605000</v>
      </c>
      <c r="J180" s="269">
        <f>J181</f>
        <v>605000</v>
      </c>
      <c r="K180" s="270">
        <f>K181</f>
        <v>605000</v>
      </c>
      <c r="L180" s="268">
        <f>L181</f>
        <v>605000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3">
        <f>SUM(I182:I184)</f>
        <v>605000</v>
      </c>
      <c r="J181" s="252">
        <f>SUM(J182:J184)</f>
        <v>605000</v>
      </c>
      <c r="K181" s="251">
        <f>SUM(K182:K184)</f>
        <v>605000</v>
      </c>
      <c r="L181" s="253">
        <f>SUM(L182:L184)</f>
        <v>605000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72"/>
      <c r="J182" s="273"/>
      <c r="K182" s="273"/>
      <c r="L182" s="27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71">
        <v>605000</v>
      </c>
      <c r="J183" s="266">
        <v>605000</v>
      </c>
      <c r="K183" s="266">
        <v>605000</v>
      </c>
      <c r="L183" s="266">
        <v>605000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72"/>
      <c r="J184" s="273"/>
      <c r="K184" s="273"/>
      <c r="L184" s="27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SUM(I30+I174)</f>
        <v>605000</v>
      </c>
      <c r="J344" s="263">
        <f>SUM(J30+J174)</f>
        <v>605000</v>
      </c>
      <c r="K344" s="263">
        <f>SUM(K30+K174)</f>
        <v>605000</v>
      </c>
      <c r="L344" s="264">
        <f>SUM(L30+L174)</f>
        <v>605000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265"/>
      <c r="J345" s="265"/>
      <c r="K345" s="265"/>
      <c r="L345" s="26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84"/>
      <c r="E347" s="184"/>
      <c r="F347" s="184"/>
      <c r="G347" s="275" t="s">
        <v>185</v>
      </c>
      <c r="H347" s="27"/>
      <c r="I347" s="3"/>
      <c r="J347" s="3"/>
      <c r="K347" s="2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3.5" customHeight="1">
      <c r="B350" s="3"/>
      <c r="C350" s="3"/>
      <c r="D350" s="82"/>
      <c r="E350" s="82"/>
      <c r="F350" s="242"/>
      <c r="G350" s="22" t="s">
        <v>187</v>
      </c>
      <c r="H350" s="3"/>
      <c r="I350" s="161"/>
      <c r="J350" s="3"/>
      <c r="K350" s="276" t="s">
        <v>188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A29:F29"/>
    <mergeCell ref="A54:F54"/>
    <mergeCell ref="A90:F90"/>
    <mergeCell ref="A131:F131"/>
    <mergeCell ref="G15:K15"/>
    <mergeCell ref="G16:K16"/>
    <mergeCell ref="A18:L18"/>
    <mergeCell ref="L27:L28"/>
    <mergeCell ref="C22:I22"/>
    <mergeCell ref="G25:H25"/>
    <mergeCell ref="A27:F28"/>
    <mergeCell ref="G27:G28"/>
    <mergeCell ref="H27:H28"/>
    <mergeCell ref="I27:J27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2014-01-06T08:58:05Z</cp:lastPrinted>
  <dcterms:created xsi:type="dcterms:W3CDTF">2004-04-07T10:43:01Z</dcterms:created>
  <dcterms:modified xsi:type="dcterms:W3CDTF">2014-01-21T07:45:40Z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