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4 prog. sb" sheetId="3" r:id="rId3"/>
  </sheets>
  <definedNames>
    <definedName name="_xlnm.Print_Titles" localSheetId="2">'4 prog. sb'!$19:$25</definedName>
    <definedName name="_xlnm.Print_Titles" localSheetId="0">'f2'!$19:$25</definedName>
    <definedName name="_xlnm.Print_Titles" localSheetId="1">'f2 (2)'!$19:$25</definedName>
    <definedName name="Z_57A1E72B_DFC1_4C5D_ABA7_C1A26EB31789_.wvu.Cols" localSheetId="2" hidden="1">'4 prog. sb'!$M:$P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PrintTitles" localSheetId="2" hidden="1">'4 prog. sb'!$19:$25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F804CB0_915C_4070_BC22_5AF5DE8C6B72_.wvu.Cols" localSheetId="2" hidden="1">'4 prog. sb'!$M:$P</definedName>
    <definedName name="Z_5F804CB0_915C_4070_BC22_5AF5DE8C6B72_.wvu.Cols" localSheetId="0" hidden="1">'f2'!$M:$P</definedName>
    <definedName name="Z_5F804CB0_915C_4070_BC22_5AF5DE8C6B72_.wvu.Cols" localSheetId="1" hidden="1">'f2 (2)'!$M:$P</definedName>
    <definedName name="Z_5F804CB0_915C_4070_BC22_5AF5DE8C6B72_.wvu.PrintTitles" localSheetId="2" hidden="1">'4 prog. sb'!$19:$25</definedName>
    <definedName name="Z_5F804CB0_915C_4070_BC22_5AF5DE8C6B72_.wvu.PrintTitles" localSheetId="0" hidden="1">'f2'!$19:$25</definedName>
    <definedName name="Z_5F804CB0_915C_4070_BC22_5AF5DE8C6B72_.wvu.PrintTitles" localSheetId="1" hidden="1">'f2 (2)'!$19:$25</definedName>
    <definedName name="Z_9B727EDB_49B4_42DC_BF97_3A35178E0BFD_.wvu.Cols" localSheetId="2" hidden="1">'4 prog. sb'!$M:$P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PrintTitles" localSheetId="2" hidden="1">'4 prog. sb'!$19:$25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D669FC1B_AE0B_4417_8D6F_8460D68D5677_.wvu.Cols" localSheetId="2" hidden="1">'4 prog. sb'!$M:$P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PrintTitles" localSheetId="2" hidden="1">'4 prog. sb'!$19:$25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F4717B8_E960_4300_AF40_4AC5F93B40E3_.wvu.Cols" localSheetId="2" hidden="1">'4 prog. sb'!$M:$P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PrintTitles" localSheetId="2" hidden="1">'4 prog. sb'!$19:$25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</definedNames>
  <calcPr fullCalcOnLoad="1"/>
</workbook>
</file>

<file path=xl/sharedStrings.xml><?xml version="1.0" encoding="utf-8"?>
<sst xmlns="http://schemas.openxmlformats.org/spreadsheetml/2006/main" count="1041" uniqueCount="191">
  <si>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</si>
  <si>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</si>
  <si>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</si>
  <si>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</si>
  <si>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</si>
  <si>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</si>
  <si>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</si>
  <si>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</si>
  <si>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</si>
  <si>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</si>
  <si>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</si>
  <si>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</si>
  <si>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</si>
  <si>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</si>
  <si>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</si>
  <si>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</si>
  <si>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</si>
  <si>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</si>
  <si>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</si>
  <si>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</si>
  <si>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</si>
  <si>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</si>
  <si>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</si>
  <si>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</si>
  <si>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</si>
  <si>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</si>
  <si>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</si>
  <si>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</si>
  <si>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</si>
  <si>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</si>
  <si>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</si>
  <si>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</si>
  <si>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</si>
  <si>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</si>
  <si>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</si>
  <si>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</si>
  <si>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</si>
  <si>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</si>
  <si>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</si>
  <si>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</si>
  <si>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</si>
  <si>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</si>
  <si>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</si>
  <si>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</si>
  <si>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</si>
  <si>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</si>
  <si>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</si>
  <si>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</si>
  <si>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</si>
  <si>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</si>
  <si>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</si>
  <si>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</si>
  <si>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</si>
  <si>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</si>
  <si>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</si>
  <si>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</si>
  <si>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</si>
  <si>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</si>
  <si>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</si>
  <si>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</si>
  <si>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</si>
  <si>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</si>
  <si>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</si>
  <si>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</si>
  <si>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</si>
  <si>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</si>
  <si>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</si>
  <si>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</si>
  <si>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</si>
  <si>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</si>
  <si>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</si>
  <si>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</si>
  <si>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</si>
  <si>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</si>
  <si>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</si>
  <si>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</si>
  <si>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</si>
  <si>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</si>
  <si>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</si>
  <si>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</si>
  <si>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</si>
  <si>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</si>
  <si>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</si>
  <si>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</si>
  <si>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</si>
  <si>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</si>
  <si>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</si>
  <si>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</si>
  <si>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</si>
  <si>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</si>
  <si>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</si>
  <si>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</si>
  <si>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</si>
  <si>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</si>
  <si>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</si>
  <si>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</si>
  <si>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</si>
  <si>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</si>
  <si>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</si>
  <si>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</si>
  <si>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</si>
  <si>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</si>
  <si>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</si>
  <si>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</si>
  <si>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</si>
  <si>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</si>
  <si>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</si>
  <si>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</si>
  <si>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</si>
  <si>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</si>
  <si>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</si>
  <si>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</si>
  <si>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</si>
  <si>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</si>
  <si>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</si>
  <si>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</si>
  <si>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</si>
  <si>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</si>
  <si>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</si>
  <si>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</si>
  <si>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</si>
  <si>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</si>
  <si>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</si>
  <si>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</si>
  <si>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</si>
  <si>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</si>
  <si>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</si>
  <si>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</si>
  <si>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</si>
  <si>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</si>
  <si>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</si>
  <si>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</si>
  <si>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</si>
  <si>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</si>
  <si>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</si>
  <si>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</si>
  <si>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</si>
  <si>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</si>
  <si>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</si>
  <si>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</si>
  <si>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</si>
  <si>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</si>
  <si>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</si>
  <si>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</si>
  <si>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</si>
  <si>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</si>
  <si>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</si>
  <si>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</si>
  <si>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</si>
  <si>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</si>
  <si>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</si>
  <si>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</si>
  <si>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</si>
  <si>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</si>
  <si>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</si>
  <si>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</si>
  <si>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</si>
  <si>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</si>
  <si>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</si>
  <si>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</si>
  <si>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</si>
  <si>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</si>
  <si>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</si>
  <si>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</si>
  <si>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</si>
  <si>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</si>
  <si>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</si>
  <si>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</si>
  <si>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</si>
  <si>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</si>
  <si>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</si>
  <si>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</si>
  <si>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</si>
  <si>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</si>
  <si>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</si>
  <si>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</si>
  <si>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</si>
  <si>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</si>
  <si>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</si>
  <si>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</si>
  <si>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</si>
  <si>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</si>
  <si>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Kauno Žaliakalnio progimnazija</t>
  </si>
  <si>
    <t>Ričardas Janauskas</t>
  </si>
  <si>
    <t>Vyr. buhalterė</t>
  </si>
  <si>
    <t>2014 M.KOVO 31 D.</t>
  </si>
  <si>
    <t>Direktorius</t>
  </si>
  <si>
    <t>Aušra Gedžiūnienė</t>
  </si>
  <si>
    <t>2014.04.04    Nr. ___2______</t>
  </si>
  <si>
    <t>ketvirtinė</t>
  </si>
  <si>
    <t>Savivaldybės finansuojamų įstaigų veiklos programa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</si>
</sst>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3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vertAlign val="superscript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16" borderId="4" applyNumberFormat="0" applyAlignment="0" applyProtection="0"/>
    <xf numFmtId="0" fontId="3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172" fontId="6" fillId="24" borderId="10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24" borderId="15" xfId="48" applyNumberFormat="1" applyFont="1" applyFill="1" applyBorder="1" applyAlignment="1">
      <alignment horizontal="right"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24" borderId="15" xfId="48" applyNumberFormat="1" applyFont="1" applyFill="1" applyBorder="1" applyAlignment="1">
      <alignment horizontal="right" vertical="center" wrapText="1"/>
      <protection/>
    </xf>
    <xf numFmtId="172" fontId="6" fillId="24" borderId="14" xfId="48" applyNumberFormat="1" applyFont="1" applyFill="1" applyBorder="1" applyAlignment="1">
      <alignment horizontal="right"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172" fontId="6" fillId="24" borderId="13" xfId="48" applyNumberFormat="1" applyFont="1" applyFill="1" applyBorder="1" applyAlignment="1">
      <alignment horizontal="right" vertical="center" wrapText="1"/>
      <protection/>
    </xf>
    <xf numFmtId="172" fontId="6" fillId="24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24" borderId="13" xfId="48" applyNumberFormat="1" applyFont="1" applyFill="1" applyBorder="1" applyAlignment="1">
      <alignment horizontal="right" vertical="center" wrapText="1"/>
      <protection/>
    </xf>
    <xf numFmtId="172" fontId="6" fillId="24" borderId="21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/>
      <protection/>
    </xf>
    <xf numFmtId="172" fontId="6" fillId="24" borderId="13" xfId="48" applyNumberFormat="1" applyFont="1" applyFill="1" applyBorder="1" applyAlignment="1">
      <alignment horizontal="right" vertical="center"/>
      <protection/>
    </xf>
    <xf numFmtId="172" fontId="6" fillId="24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24" borderId="20" xfId="48" applyNumberFormat="1" applyFont="1" applyFill="1" applyBorder="1" applyAlignment="1">
      <alignment horizontal="right" vertical="center" wrapText="1"/>
      <protection/>
    </xf>
    <xf numFmtId="172" fontId="6" fillId="24" borderId="22" xfId="48" applyNumberFormat="1" applyFont="1" applyFill="1" applyBorder="1" applyAlignment="1">
      <alignment horizontal="right" vertical="center" wrapText="1"/>
      <protection/>
    </xf>
    <xf numFmtId="172" fontId="6" fillId="24" borderId="24" xfId="48" applyNumberFormat="1" applyFont="1" applyFill="1" applyBorder="1" applyAlignment="1">
      <alignment horizontal="right" vertical="center" wrapText="1"/>
      <protection/>
    </xf>
    <xf numFmtId="172" fontId="6" fillId="24" borderId="12" xfId="48" applyNumberFormat="1" applyFont="1" applyFill="1" applyBorder="1" applyAlignment="1">
      <alignment horizontal="right" vertical="center" wrapText="1"/>
      <protection/>
    </xf>
    <xf numFmtId="172" fontId="6" fillId="24" borderId="16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/>
      <protection/>
    </xf>
    <xf numFmtId="172" fontId="6" fillId="24" borderId="13" xfId="48" applyNumberFormat="1" applyFont="1" applyFill="1" applyBorder="1" applyAlignment="1">
      <alignment horizontal="right" vertical="center"/>
      <protection/>
    </xf>
    <xf numFmtId="172" fontId="6" fillId="24" borderId="10" xfId="48" applyNumberFormat="1" applyFont="1" applyFill="1" applyBorder="1" applyAlignment="1">
      <alignment horizontal="right" vertical="center"/>
      <protection/>
    </xf>
    <xf numFmtId="172" fontId="6" fillId="24" borderId="21" xfId="48" applyNumberFormat="1" applyFont="1" applyFill="1" applyBorder="1" applyAlignment="1">
      <alignment horizontal="right" vertical="center" wrapText="1"/>
      <protection/>
    </xf>
    <xf numFmtId="172" fontId="6" fillId="24" borderId="11" xfId="48" applyNumberFormat="1" applyFont="1" applyFill="1" applyBorder="1" applyAlignment="1">
      <alignment horizontal="right" vertical="center" wrapText="1"/>
      <protection/>
    </xf>
    <xf numFmtId="172" fontId="6" fillId="24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24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2" fontId="6" fillId="24" borderId="13" xfId="48" applyNumberFormat="1" applyFont="1" applyFill="1" applyBorder="1" applyAlignment="1">
      <alignment horizontal="right" vertical="center"/>
      <protection/>
    </xf>
    <xf numFmtId="2" fontId="6" fillId="24" borderId="10" xfId="48" applyNumberFormat="1" applyFont="1" applyFill="1" applyBorder="1" applyAlignment="1">
      <alignment horizontal="right" vertical="center"/>
      <protection/>
    </xf>
    <xf numFmtId="2" fontId="6" fillId="24" borderId="17" xfId="48" applyNumberFormat="1" applyFont="1" applyFill="1" applyBorder="1" applyAlignment="1">
      <alignment horizontal="right" vertical="center"/>
      <protection/>
    </xf>
    <xf numFmtId="2" fontId="6" fillId="24" borderId="17" xfId="48" applyNumberFormat="1" applyFont="1" applyFill="1" applyBorder="1" applyAlignment="1">
      <alignment horizontal="right" vertical="center" wrapText="1"/>
      <protection/>
    </xf>
    <xf numFmtId="2" fontId="6" fillId="24" borderId="13" xfId="48" applyNumberFormat="1" applyFont="1" applyFill="1" applyBorder="1" applyAlignment="1">
      <alignment horizontal="right" vertical="center" wrapText="1"/>
      <protection/>
    </xf>
    <xf numFmtId="2" fontId="6" fillId="24" borderId="10" xfId="48" applyNumberFormat="1" applyFont="1" applyFill="1" applyBorder="1" applyAlignment="1">
      <alignment horizontal="right" vertical="center" wrapText="1"/>
      <protection/>
    </xf>
    <xf numFmtId="2" fontId="6" fillId="24" borderId="17" xfId="48" applyNumberFormat="1" applyFont="1" applyFill="1" applyBorder="1" applyAlignment="1">
      <alignment horizontal="right" vertical="center" wrapText="1"/>
      <protection/>
    </xf>
    <xf numFmtId="2" fontId="6" fillId="24" borderId="15" xfId="48" applyNumberFormat="1" applyFont="1" applyFill="1" applyBorder="1" applyAlignment="1">
      <alignment horizontal="right" vertical="center" wrapText="1"/>
      <protection/>
    </xf>
    <xf numFmtId="2" fontId="6" fillId="24" borderId="13" xfId="48" applyNumberFormat="1" applyFont="1" applyFill="1" applyBorder="1" applyAlignment="1">
      <alignment horizontal="right" vertical="center" wrapText="1"/>
      <protection/>
    </xf>
    <xf numFmtId="2" fontId="6" fillId="24" borderId="10" xfId="48" applyNumberFormat="1" applyFont="1" applyFill="1" applyBorder="1" applyAlignment="1">
      <alignment horizontal="right" vertical="center" wrapText="1"/>
      <protection/>
    </xf>
    <xf numFmtId="2" fontId="6" fillId="24" borderId="14" xfId="48" applyNumberFormat="1" applyFont="1" applyFill="1" applyBorder="1" applyAlignment="1">
      <alignment horizontal="right" vertical="center" wrapText="1"/>
      <protection/>
    </xf>
    <xf numFmtId="2" fontId="6" fillId="24" borderId="19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24" borderId="12" xfId="48" applyNumberFormat="1" applyFont="1" applyFill="1" applyBorder="1" applyAlignment="1">
      <alignment horizontal="right" vertical="center" wrapText="1"/>
      <protection/>
    </xf>
    <xf numFmtId="2" fontId="6" fillId="24" borderId="24" xfId="48" applyNumberFormat="1" applyFont="1" applyFill="1" applyBorder="1" applyAlignment="1">
      <alignment horizontal="right" vertical="center" wrapText="1"/>
      <protection/>
    </xf>
    <xf numFmtId="2" fontId="6" fillId="24" borderId="22" xfId="48" applyNumberFormat="1" applyFont="1" applyFill="1" applyBorder="1" applyAlignment="1">
      <alignment horizontal="right" vertical="center" wrapText="1"/>
      <protection/>
    </xf>
    <xf numFmtId="2" fontId="6" fillId="0" borderId="19" xfId="48" applyNumberFormat="1" applyFont="1" applyBorder="1" applyAlignment="1">
      <alignment horizontal="right" vertical="center" wrapText="1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2" fillId="0" borderId="17" xfId="48" applyNumberFormat="1" applyFont="1" applyBorder="1" applyAlignment="1">
      <alignment horizontal="center" vertical="top" wrapText="1"/>
      <protection/>
    </xf>
    <xf numFmtId="2" fontId="2" fillId="0" borderId="13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24" borderId="18" xfId="48" applyNumberFormat="1" applyFont="1" applyFill="1" applyBorder="1" applyAlignment="1">
      <alignment horizontal="right" vertical="center" wrapText="1"/>
      <protection/>
    </xf>
    <xf numFmtId="2" fontId="6" fillId="24" borderId="20" xfId="48" applyNumberFormat="1" applyFont="1" applyFill="1" applyBorder="1" applyAlignment="1">
      <alignment horizontal="right" vertical="center" wrapText="1"/>
      <protection/>
    </xf>
    <xf numFmtId="2" fontId="6" fillId="24" borderId="15" xfId="48" applyNumberFormat="1" applyFont="1" applyFill="1" applyBorder="1" applyAlignment="1">
      <alignment horizontal="right" vertical="center" wrapText="1"/>
      <protection/>
    </xf>
    <xf numFmtId="2" fontId="6" fillId="24" borderId="19" xfId="48" applyNumberFormat="1" applyFont="1" applyFill="1" applyBorder="1" applyAlignment="1">
      <alignment horizontal="right" vertical="center" wrapText="1"/>
      <protection/>
    </xf>
    <xf numFmtId="2" fontId="6" fillId="24" borderId="20" xfId="48" applyNumberFormat="1" applyFont="1" applyFill="1" applyBorder="1" applyAlignment="1">
      <alignment horizontal="right" vertical="center" wrapText="1"/>
      <protection/>
    </xf>
    <xf numFmtId="0" fontId="42" fillId="0" borderId="11" xfId="48" applyFont="1" applyBorder="1" applyAlignment="1">
      <alignment horizontal="center" vertical="top"/>
      <protection/>
    </xf>
    <xf numFmtId="0" fontId="42" fillId="0" borderId="11" xfId="48" applyFont="1" applyBorder="1" applyAlignment="1">
      <alignment horizontal="left" vertical="top"/>
      <protection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0" xfId="48" applyFont="1" applyAlignment="1">
      <alignment horizontal="right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5" t="s">
        <v>176</v>
      </c>
      <c r="K1" s="306"/>
      <c r="L1" s="30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6"/>
      <c r="K2" s="306"/>
      <c r="L2" s="30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6"/>
      <c r="K3" s="306"/>
      <c r="L3" s="30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6"/>
      <c r="K4" s="306"/>
      <c r="L4" s="30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6"/>
      <c r="K5" s="306"/>
      <c r="L5" s="30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6"/>
      <c r="H6" s="317"/>
      <c r="I6" s="317"/>
      <c r="J6" s="317"/>
      <c r="K6" s="3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7" t="s">
        <v>173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163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164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165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8"/>
      <c r="H17" s="319"/>
      <c r="I17" s="319"/>
      <c r="J17" s="319"/>
      <c r="K17" s="3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3"/>
      <c r="D22" s="304"/>
      <c r="E22" s="304"/>
      <c r="F22" s="304"/>
      <c r="G22" s="304"/>
      <c r="H22" s="304"/>
      <c r="I22" s="3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9" t="s">
        <v>2</v>
      </c>
      <c r="B27" s="310"/>
      <c r="C27" s="311"/>
      <c r="D27" s="311"/>
      <c r="E27" s="311"/>
      <c r="F27" s="311"/>
      <c r="G27" s="281" t="s">
        <v>3</v>
      </c>
      <c r="H27" s="283" t="s">
        <v>143</v>
      </c>
      <c r="I27" s="312" t="s">
        <v>147</v>
      </c>
      <c r="J27" s="313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3" t="s">
        <v>139</v>
      </c>
      <c r="B29" s="294"/>
      <c r="C29" s="294"/>
      <c r="D29" s="294"/>
      <c r="E29" s="294"/>
      <c r="F29" s="2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1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6">
        <v>1</v>
      </c>
      <c r="B90" s="297"/>
      <c r="C90" s="297"/>
      <c r="D90" s="297"/>
      <c r="E90" s="297"/>
      <c r="F90" s="2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1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5" t="s">
        <v>133</v>
      </c>
      <c r="L348" s="28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6" t="s">
        <v>175</v>
      </c>
      <c r="E351" s="287"/>
      <c r="F351" s="287"/>
      <c r="G351" s="287"/>
      <c r="H351" s="241"/>
      <c r="I351" s="186" t="s">
        <v>132</v>
      </c>
      <c r="J351" s="5"/>
      <c r="K351" s="285" t="s">
        <v>133</v>
      </c>
      <c r="L351" s="28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5" t="s">
        <v>176</v>
      </c>
      <c r="K1" s="306"/>
      <c r="L1" s="30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6"/>
      <c r="K2" s="306"/>
      <c r="L2" s="30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6"/>
      <c r="K3" s="306"/>
      <c r="L3" s="30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6"/>
      <c r="K4" s="306"/>
      <c r="L4" s="30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6"/>
      <c r="K5" s="306"/>
      <c r="L5" s="30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6"/>
      <c r="H6" s="317"/>
      <c r="I6" s="317"/>
      <c r="J6" s="317"/>
      <c r="K6" s="3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7" t="s">
        <v>173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163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164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165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8"/>
      <c r="H17" s="319"/>
      <c r="I17" s="319"/>
      <c r="J17" s="319"/>
      <c r="K17" s="3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4"/>
      <c r="D19" s="325"/>
      <c r="E19" s="325"/>
      <c r="F19" s="325"/>
      <c r="G19" s="325"/>
      <c r="H19" s="325"/>
      <c r="I19" s="32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3" t="s">
        <v>179</v>
      </c>
      <c r="D20" s="304"/>
      <c r="E20" s="304"/>
      <c r="F20" s="304"/>
      <c r="G20" s="304"/>
      <c r="H20" s="304"/>
      <c r="I20" s="30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3" t="s">
        <v>180</v>
      </c>
      <c r="D21" s="304"/>
      <c r="E21" s="304"/>
      <c r="F21" s="304"/>
      <c r="G21" s="304"/>
      <c r="H21" s="304"/>
      <c r="I21" s="30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3" t="s">
        <v>178</v>
      </c>
      <c r="D22" s="304"/>
      <c r="E22" s="304"/>
      <c r="F22" s="304"/>
      <c r="G22" s="304"/>
      <c r="H22" s="304"/>
      <c r="I22" s="3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9" t="s">
        <v>2</v>
      </c>
      <c r="B27" s="310"/>
      <c r="C27" s="311"/>
      <c r="D27" s="311"/>
      <c r="E27" s="311"/>
      <c r="F27" s="311"/>
      <c r="G27" s="281" t="s">
        <v>3</v>
      </c>
      <c r="H27" s="283" t="s">
        <v>143</v>
      </c>
      <c r="I27" s="312" t="s">
        <v>147</v>
      </c>
      <c r="J27" s="313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3" t="s">
        <v>139</v>
      </c>
      <c r="B29" s="294"/>
      <c r="C29" s="294"/>
      <c r="D29" s="294"/>
      <c r="E29" s="294"/>
      <c r="F29" s="2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1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6">
        <v>1</v>
      </c>
      <c r="B90" s="297"/>
      <c r="C90" s="297"/>
      <c r="D90" s="297"/>
      <c r="E90" s="297"/>
      <c r="F90" s="2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1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5" t="s">
        <v>133</v>
      </c>
      <c r="L348" s="28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6" t="s">
        <v>175</v>
      </c>
      <c r="E351" s="287"/>
      <c r="F351" s="287"/>
      <c r="G351" s="287"/>
      <c r="H351" s="241"/>
      <c r="I351" s="186" t="s">
        <v>132</v>
      </c>
      <c r="J351" s="5"/>
      <c r="K351" s="285" t="s">
        <v>133</v>
      </c>
      <c r="L351" s="28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0">
      <selection activeCell="T31" sqref="T3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5" t="s">
        <v>181</v>
      </c>
      <c r="K1" s="306"/>
      <c r="L1" s="30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6"/>
      <c r="K2" s="306"/>
      <c r="L2" s="30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6"/>
      <c r="K3" s="306"/>
      <c r="L3" s="30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6"/>
      <c r="K4" s="306"/>
      <c r="L4" s="30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6"/>
      <c r="K5" s="306"/>
      <c r="L5" s="30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7.25" customHeight="1">
      <c r="A6" s="3"/>
      <c r="B6" s="3"/>
      <c r="C6" s="3"/>
      <c r="D6" s="3"/>
      <c r="E6" s="3"/>
      <c r="F6" s="14"/>
      <c r="G6" s="316" t="s">
        <v>182</v>
      </c>
      <c r="H6" s="317"/>
      <c r="I6" s="317"/>
      <c r="J6" s="317"/>
      <c r="K6" s="3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7" t="s">
        <v>173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185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8" t="s">
        <v>189</v>
      </c>
      <c r="H10" s="2"/>
      <c r="I10" s="2"/>
      <c r="J10" s="2"/>
      <c r="K10" s="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188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7" t="s">
        <v>190</v>
      </c>
      <c r="F17" s="327"/>
      <c r="G17" s="327"/>
      <c r="H17" s="327"/>
      <c r="I17" s="327"/>
      <c r="J17" s="327"/>
      <c r="K17" s="327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2" t="s">
        <v>177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4"/>
      <c r="D22" s="326"/>
      <c r="E22" s="326"/>
      <c r="F22" s="326"/>
      <c r="G22" s="326"/>
      <c r="H22" s="326"/>
      <c r="I22" s="326"/>
      <c r="J22" s="4"/>
      <c r="K22" s="177" t="s">
        <v>1</v>
      </c>
      <c r="L22" s="16">
        <v>190135970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4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33">
        <v>9</v>
      </c>
      <c r="J25" s="235">
        <v>2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9" t="s">
        <v>2</v>
      </c>
      <c r="B27" s="310"/>
      <c r="C27" s="311"/>
      <c r="D27" s="311"/>
      <c r="E27" s="311"/>
      <c r="F27" s="311"/>
      <c r="G27" s="281" t="s">
        <v>3</v>
      </c>
      <c r="H27" s="283" t="s">
        <v>143</v>
      </c>
      <c r="I27" s="312" t="s">
        <v>147</v>
      </c>
      <c r="J27" s="313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3" t="s">
        <v>139</v>
      </c>
      <c r="B29" s="294"/>
      <c r="C29" s="294"/>
      <c r="D29" s="294"/>
      <c r="E29" s="294"/>
      <c r="F29" s="2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8">
        <f>SUM(I31+I41+I64+I85+I93+I109+I132+I148+I157)</f>
        <v>462600</v>
      </c>
      <c r="J30" s="248">
        <f>SUM(J31+J41+J64+J85+J93+J109+J132+J148+J157)</f>
        <v>114200</v>
      </c>
      <c r="K30" s="250">
        <f>SUM(K31+K41+K64+K85+K93+K109+K132+K148+K157)</f>
        <v>106309.42</v>
      </c>
      <c r="L30" s="248">
        <f>SUM(L31+L41+L64+L85+L93+L109+L132+L148+L157)</f>
        <v>105190.76999999999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8">
        <f>SUM(I32+I37)</f>
        <v>293200</v>
      </c>
      <c r="J31" s="248">
        <f>SUM(J32+J37)</f>
        <v>64600</v>
      </c>
      <c r="K31" s="272">
        <f>SUM(K32+K37)</f>
        <v>58500</v>
      </c>
      <c r="L31" s="273">
        <f>SUM(L32+L37)</f>
        <v>57405.06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>SUM(I33)</f>
        <v>223300</v>
      </c>
      <c r="J32" s="251">
        <f aca="true" t="shared" si="0" ref="J32:L33">SUM(J33)</f>
        <v>49000</v>
      </c>
      <c r="K32" s="254">
        <f t="shared" si="0"/>
        <v>44000</v>
      </c>
      <c r="L32" s="251">
        <f t="shared" si="0"/>
        <v>42905.06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>SUM(I34)</f>
        <v>223300</v>
      </c>
      <c r="J33" s="251">
        <f t="shared" si="0"/>
        <v>49000</v>
      </c>
      <c r="K33" s="254">
        <f t="shared" si="0"/>
        <v>44000</v>
      </c>
      <c r="L33" s="251">
        <f t="shared" si="0"/>
        <v>42905.06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>
        <v>223300</v>
      </c>
      <c r="J34" s="251">
        <v>49000</v>
      </c>
      <c r="K34" s="254">
        <v>44000</v>
      </c>
      <c r="L34" s="251">
        <v>42905.06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0">
        <v>223300</v>
      </c>
      <c r="J35" s="267">
        <v>49000</v>
      </c>
      <c r="K35" s="267">
        <v>44000</v>
      </c>
      <c r="L35" s="267">
        <v>42905.06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67"/>
      <c r="J36" s="267"/>
      <c r="K36" s="267"/>
      <c r="L36" s="26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>I38</f>
        <v>69900</v>
      </c>
      <c r="J37" s="251">
        <f aca="true" t="shared" si="1" ref="J37:L38">J38</f>
        <v>15600</v>
      </c>
      <c r="K37" s="254">
        <f t="shared" si="1"/>
        <v>14500</v>
      </c>
      <c r="L37" s="251">
        <f t="shared" si="1"/>
        <v>14500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>I39</f>
        <v>69900</v>
      </c>
      <c r="J38" s="251">
        <f t="shared" si="1"/>
        <v>15600</v>
      </c>
      <c r="K38" s="251">
        <f t="shared" si="1"/>
        <v>14500</v>
      </c>
      <c r="L38" s="251">
        <f t="shared" si="1"/>
        <v>14500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v>69900</v>
      </c>
      <c r="J39" s="251">
        <v>15600</v>
      </c>
      <c r="K39" s="251">
        <v>14500</v>
      </c>
      <c r="L39" s="251">
        <v>14500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/>
      <c r="J40" s="267"/>
      <c r="K40" s="267"/>
      <c r="L40" s="26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74">
        <f aca="true" t="shared" si="2" ref="I41:L43">I42</f>
        <v>168400</v>
      </c>
      <c r="J41" s="275">
        <f t="shared" si="2"/>
        <v>49600</v>
      </c>
      <c r="K41" s="274">
        <f t="shared" si="2"/>
        <v>47809.42</v>
      </c>
      <c r="L41" s="274">
        <f t="shared" si="2"/>
        <v>47785.71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168400</v>
      </c>
      <c r="J42" s="254">
        <f t="shared" si="2"/>
        <v>49600</v>
      </c>
      <c r="K42" s="251">
        <f t="shared" si="2"/>
        <v>47809.42</v>
      </c>
      <c r="L42" s="254">
        <f t="shared" si="2"/>
        <v>47785.71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168400</v>
      </c>
      <c r="J43" s="254">
        <f t="shared" si="2"/>
        <v>49600</v>
      </c>
      <c r="K43" s="276">
        <f t="shared" si="2"/>
        <v>47809.42</v>
      </c>
      <c r="L43" s="276">
        <f t="shared" si="2"/>
        <v>47785.71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4">
        <f>SUM(I45:I63)-I54</f>
        <v>168400</v>
      </c>
      <c r="J44" s="263">
        <f>SUM(J45:J63)-J54</f>
        <v>49600</v>
      </c>
      <c r="K44" s="263">
        <f>SUM(K45:K63)-K54</f>
        <v>47809.42</v>
      </c>
      <c r="L44" s="262">
        <f>SUM(L45:L63)-L54</f>
        <v>47785.71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6700</v>
      </c>
      <c r="J47" s="116">
        <v>2300</v>
      </c>
      <c r="K47" s="116">
        <v>1343.61</v>
      </c>
      <c r="L47" s="116">
        <v>1343.61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67">
        <v>300</v>
      </c>
      <c r="J50" s="267">
        <v>300</v>
      </c>
      <c r="K50" s="267">
        <v>0</v>
      </c>
      <c r="L50" s="267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67"/>
      <c r="J51" s="267"/>
      <c r="K51" s="267"/>
      <c r="L51" s="26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67">
        <v>1500</v>
      </c>
      <c r="J52" s="267">
        <v>500</v>
      </c>
      <c r="K52" s="267">
        <v>500</v>
      </c>
      <c r="L52" s="267">
        <v>500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8"/>
      <c r="J53" s="267"/>
      <c r="K53" s="267"/>
      <c r="L53" s="26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1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68">
        <v>4</v>
      </c>
      <c r="J54" s="269">
        <v>5</v>
      </c>
      <c r="K54" s="270">
        <v>6</v>
      </c>
      <c r="L54" s="268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71"/>
      <c r="J55" s="267"/>
      <c r="K55" s="267"/>
      <c r="L55" s="26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8"/>
      <c r="J56" s="267"/>
      <c r="K56" s="267"/>
      <c r="L56" s="26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8"/>
      <c r="J57" s="267"/>
      <c r="K57" s="267"/>
      <c r="L57" s="26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8"/>
      <c r="J58" s="267"/>
      <c r="K58" s="267"/>
      <c r="L58" s="26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8"/>
      <c r="J59" s="267"/>
      <c r="K59" s="267"/>
      <c r="L59" s="26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8"/>
      <c r="J60" s="267"/>
      <c r="K60" s="267"/>
      <c r="L60" s="26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8"/>
      <c r="J61" s="267"/>
      <c r="K61" s="267"/>
      <c r="L61" s="26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8">
        <v>141300</v>
      </c>
      <c r="J62" s="267">
        <v>40800</v>
      </c>
      <c r="K62" s="267">
        <v>40265.81</v>
      </c>
      <c r="L62" s="267">
        <v>40265.81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8">
        <v>18600</v>
      </c>
      <c r="J63" s="267">
        <v>5700</v>
      </c>
      <c r="K63" s="267">
        <v>5700</v>
      </c>
      <c r="L63" s="267">
        <v>5676.29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6">
        <v>1</v>
      </c>
      <c r="B90" s="297"/>
      <c r="C90" s="297"/>
      <c r="D90" s="297"/>
      <c r="E90" s="297"/>
      <c r="F90" s="2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254">
        <f>SUM(I133+I138+I143)</f>
        <v>1000</v>
      </c>
      <c r="J132" s="253">
        <f>SUM(J133+J138+J143)</f>
        <v>0</v>
      </c>
      <c r="K132" s="254">
        <f>SUM(K133+K138+K143)</f>
        <v>0</v>
      </c>
      <c r="L132" s="251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1000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1000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1000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>
        <v>1000</v>
      </c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254">
        <f>I144</f>
        <v>0</v>
      </c>
      <c r="J143" s="253">
        <f aca="true" t="shared" si="15" ref="J143:L144">J144</f>
        <v>0</v>
      </c>
      <c r="K143" s="254">
        <f t="shared" si="15"/>
        <v>0</v>
      </c>
      <c r="L143" s="251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262">
        <f>I145</f>
        <v>0</v>
      </c>
      <c r="J144" s="263">
        <f t="shared" si="15"/>
        <v>0</v>
      </c>
      <c r="K144" s="262">
        <f t="shared" si="15"/>
        <v>0</v>
      </c>
      <c r="L144" s="264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254"/>
      <c r="J145" s="253">
        <f>SUM(J146:J147)</f>
        <v>0</v>
      </c>
      <c r="K145" s="254">
        <f>SUM(K146:K147)</f>
        <v>0</v>
      </c>
      <c r="L145" s="251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265"/>
      <c r="J146" s="266"/>
      <c r="K146" s="266"/>
      <c r="L146" s="26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1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248">
        <f>SUM(I175+I226+I286)</f>
        <v>0</v>
      </c>
      <c r="J174" s="249">
        <f>SUM(J175+J226+J286)</f>
        <v>0</v>
      </c>
      <c r="K174" s="250">
        <f>SUM(K175+K226+K286)</f>
        <v>0</v>
      </c>
      <c r="L174" s="248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251">
        <f>SUM(I176+I197+I205+I216+I220)</f>
        <v>0</v>
      </c>
      <c r="J175" s="252">
        <f>SUM(J176+J197+J205+J216+J220)</f>
        <v>0</v>
      </c>
      <c r="K175" s="252">
        <f>SUM(K176+K197+K205+K216+K220)</f>
        <v>0</v>
      </c>
      <c r="L175" s="25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252">
        <f>SUM(I177+I180+I185+I189+I194)</f>
        <v>0</v>
      </c>
      <c r="J176" s="253">
        <f>SUM(J177+J180+J185+J189+J194)</f>
        <v>0</v>
      </c>
      <c r="K176" s="254">
        <f>SUM(K177+K180+K185+K189+K194)</f>
        <v>0</v>
      </c>
      <c r="L176" s="251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251">
        <f aca="true" t="shared" si="18" ref="I177:L178">I178</f>
        <v>0</v>
      </c>
      <c r="J177" s="255">
        <f t="shared" si="18"/>
        <v>0</v>
      </c>
      <c r="K177" s="256">
        <f t="shared" si="18"/>
        <v>0</v>
      </c>
      <c r="L177" s="25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252">
        <f t="shared" si="18"/>
        <v>0</v>
      </c>
      <c r="J178" s="251">
        <f t="shared" si="18"/>
        <v>0</v>
      </c>
      <c r="K178" s="251">
        <f t="shared" si="18"/>
        <v>0</v>
      </c>
      <c r="L178" s="25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257"/>
      <c r="J179" s="258"/>
      <c r="K179" s="258"/>
      <c r="L179" s="25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252">
        <f>I181</f>
        <v>0</v>
      </c>
      <c r="J180" s="255">
        <f>J181</f>
        <v>0</v>
      </c>
      <c r="K180" s="256">
        <f>K181</f>
        <v>0</v>
      </c>
      <c r="L180" s="25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251">
        <f>SUM(I182:I184)</f>
        <v>0</v>
      </c>
      <c r="J181" s="253">
        <f>SUM(J182:J184)</f>
        <v>0</v>
      </c>
      <c r="K181" s="254">
        <f>SUM(K182:K184)</f>
        <v>0</v>
      </c>
      <c r="L181" s="25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259"/>
      <c r="J182" s="260"/>
      <c r="K182" s="260"/>
      <c r="L182" s="261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257"/>
      <c r="J183" s="258"/>
      <c r="K183" s="258"/>
      <c r="L183" s="25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259"/>
      <c r="J184" s="260"/>
      <c r="K184" s="260"/>
      <c r="L184" s="261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251">
        <f>I186</f>
        <v>0</v>
      </c>
      <c r="J185" s="253">
        <f>J186</f>
        <v>0</v>
      </c>
      <c r="K185" s="254">
        <f>K186</f>
        <v>0</v>
      </c>
      <c r="L185" s="251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251">
        <f>SUM(I187:I188)</f>
        <v>0</v>
      </c>
      <c r="J186" s="253">
        <f>SUM(J187:J188)</f>
        <v>0</v>
      </c>
      <c r="K186" s="254">
        <f>SUM(K187:K188)</f>
        <v>0</v>
      </c>
      <c r="L186" s="251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47">
        <f>SUM(I30+I174)</f>
        <v>462600</v>
      </c>
      <c r="J344" s="245">
        <f>SUM(J30+J174)</f>
        <v>114200</v>
      </c>
      <c r="K344" s="245">
        <f>SUM(K30+K174)</f>
        <v>106309.42</v>
      </c>
      <c r="L344" s="246">
        <f>SUM(L30+L174)</f>
        <v>105190.76999999999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186</v>
      </c>
      <c r="H347" s="27"/>
      <c r="I347" s="3"/>
      <c r="J347" s="3"/>
      <c r="K347" s="184" t="s">
        <v>183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5" t="s">
        <v>133</v>
      </c>
      <c r="L348" s="28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 customHeight="1">
      <c r="B350" s="3"/>
      <c r="C350" s="3"/>
      <c r="D350" s="82"/>
      <c r="E350" s="82"/>
      <c r="F350" s="242"/>
      <c r="G350" s="22" t="s">
        <v>184</v>
      </c>
      <c r="H350" s="3"/>
      <c r="I350" s="161"/>
      <c r="J350" s="3"/>
      <c r="K350" s="278" t="s">
        <v>187</v>
      </c>
      <c r="L350" s="277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6" t="s">
        <v>175</v>
      </c>
      <c r="E351" s="287"/>
      <c r="F351" s="287"/>
      <c r="G351" s="287"/>
      <c r="H351" s="241"/>
      <c r="I351" s="186" t="s">
        <v>132</v>
      </c>
      <c r="J351" s="5"/>
      <c r="K351" s="285" t="s">
        <v>133</v>
      </c>
      <c r="L351" s="28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1"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A29:F29"/>
    <mergeCell ref="A54:F54"/>
    <mergeCell ref="A90:F90"/>
    <mergeCell ref="A131:F131"/>
    <mergeCell ref="G15:K15"/>
    <mergeCell ref="G16:K16"/>
    <mergeCell ref="A18:L18"/>
    <mergeCell ref="L27:L28"/>
    <mergeCell ref="C22:I22"/>
    <mergeCell ref="G25:H25"/>
    <mergeCell ref="A27:F28"/>
    <mergeCell ref="G27:G28"/>
    <mergeCell ref="H27:H28"/>
    <mergeCell ref="I27:J27"/>
    <mergeCell ref="A9:L9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Buhaltere</cp:lastModifiedBy>
  <cp:lastPrinted>2014-01-06T08:14:12Z</cp:lastPrinted>
  <dcterms:created xsi:type="dcterms:W3CDTF">2004-04-07T10:43:01Z</dcterms:created>
  <dcterms:modified xsi:type="dcterms:W3CDTF">2014-04-07T08:49:05Z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